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reyes/Desktop/Chicago Teachers - Terminated/"/>
    </mc:Choice>
  </mc:AlternateContent>
  <xr:revisionPtr revIDLastSave="0" documentId="13_ncr:1_{ADD8F0EB-D725-2E42-B6FC-203E6A8E036D}" xr6:coauthVersionLast="46" xr6:coauthVersionMax="46" xr10:uidLastSave="{00000000-0000-0000-0000-000000000000}"/>
  <bookViews>
    <workbookView xWindow="0" yWindow="500" windowWidth="33600" windowHeight="19700" activeTab="2" xr2:uid="{F6B1D594-76E1-F946-800F-44B5E8A7C7D6}"/>
  </bookViews>
  <sheets>
    <sheet name="Demographics" sheetId="1" r:id="rId1"/>
    <sheet name="Terminations" sheetId="2" r:id="rId2"/>
    <sheet name="Z-Scor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2" l="1"/>
  <c r="Q13" i="2"/>
  <c r="M18" i="2"/>
  <c r="M17" i="2"/>
  <c r="M16" i="2"/>
  <c r="M15" i="2"/>
  <c r="M14" i="2"/>
  <c r="M13" i="2"/>
  <c r="M12" i="2"/>
  <c r="M11" i="2"/>
  <c r="M7" i="2"/>
  <c r="M6" i="2"/>
  <c r="O18" i="2"/>
  <c r="O17" i="2"/>
  <c r="O16" i="2"/>
  <c r="O15" i="2"/>
  <c r="O14" i="2"/>
  <c r="O13" i="2"/>
  <c r="O12" i="2"/>
  <c r="O11" i="2"/>
  <c r="G35" i="2"/>
  <c r="K34" i="2"/>
  <c r="J34" i="2"/>
  <c r="C34" i="2"/>
  <c r="B34" i="2"/>
  <c r="G31" i="2"/>
  <c r="J30" i="2"/>
  <c r="G30" i="2"/>
  <c r="B30" i="2"/>
  <c r="L25" i="2"/>
  <c r="H25" i="2"/>
  <c r="D25" i="2"/>
  <c r="L8" i="2"/>
  <c r="L24" i="2" s="1"/>
  <c r="K8" i="2"/>
  <c r="K25" i="2" s="1"/>
  <c r="J8" i="2"/>
  <c r="J25" i="2" s="1"/>
  <c r="I8" i="2"/>
  <c r="I24" i="2" s="1"/>
  <c r="H8" i="2"/>
  <c r="H24" i="2" s="1"/>
  <c r="G8" i="2"/>
  <c r="G25" i="2" s="1"/>
  <c r="F8" i="2"/>
  <c r="F24" i="2" s="1"/>
  <c r="E8" i="2"/>
  <c r="E24" i="2" s="1"/>
  <c r="D8" i="2"/>
  <c r="D24" i="2" s="1"/>
  <c r="C8" i="2"/>
  <c r="C25" i="2" s="1"/>
  <c r="B8" i="2"/>
  <c r="B24" i="2" s="1"/>
  <c r="L19" i="2"/>
  <c r="L36" i="2" s="1"/>
  <c r="K19" i="2"/>
  <c r="K36" i="2" s="1"/>
  <c r="J19" i="2"/>
  <c r="J35" i="2" s="1"/>
  <c r="I19" i="2"/>
  <c r="I34" i="2" s="1"/>
  <c r="H19" i="2"/>
  <c r="H33" i="2" s="1"/>
  <c r="G19" i="2"/>
  <c r="G36" i="2" s="1"/>
  <c r="F19" i="2"/>
  <c r="F35" i="2" s="1"/>
  <c r="E19" i="2"/>
  <c r="E34" i="2" s="1"/>
  <c r="D19" i="2"/>
  <c r="D33" i="2" s="1"/>
  <c r="C19" i="2"/>
  <c r="C36" i="2" s="1"/>
  <c r="B19" i="2"/>
  <c r="B35" i="2" s="1"/>
  <c r="M24" i="2" l="1"/>
  <c r="L31" i="2"/>
  <c r="D31" i="2"/>
  <c r="D36" i="2"/>
  <c r="M8" i="2"/>
  <c r="M25" i="2" s="1"/>
  <c r="E25" i="2"/>
  <c r="H35" i="2"/>
  <c r="C30" i="2"/>
  <c r="K30" i="2"/>
  <c r="H31" i="2"/>
  <c r="H32" i="2"/>
  <c r="F34" i="2"/>
  <c r="C35" i="2"/>
  <c r="K35" i="2"/>
  <c r="O19" i="2"/>
  <c r="D32" i="2"/>
  <c r="H36" i="2"/>
  <c r="M19" i="2"/>
  <c r="M33" i="2" s="1"/>
  <c r="I25" i="2"/>
  <c r="F30" i="2"/>
  <c r="C31" i="2"/>
  <c r="K31" i="2"/>
  <c r="L32" i="2"/>
  <c r="G34" i="2"/>
  <c r="D35" i="2"/>
  <c r="L35" i="2"/>
  <c r="B25" i="2"/>
  <c r="J24" i="2"/>
  <c r="E29" i="2"/>
  <c r="E33" i="2"/>
  <c r="C24" i="2"/>
  <c r="K24" i="2"/>
  <c r="B29" i="2"/>
  <c r="J29" i="2"/>
  <c r="I32" i="2"/>
  <c r="F33" i="2"/>
  <c r="E36" i="2"/>
  <c r="F25" i="2"/>
  <c r="C29" i="2"/>
  <c r="G29" i="2"/>
  <c r="K29" i="2"/>
  <c r="D30" i="2"/>
  <c r="H30" i="2"/>
  <c r="L30" i="2"/>
  <c r="E31" i="2"/>
  <c r="I31" i="2"/>
  <c r="B32" i="2"/>
  <c r="F32" i="2"/>
  <c r="J32" i="2"/>
  <c r="C33" i="2"/>
  <c r="G33" i="2"/>
  <c r="K33" i="2"/>
  <c r="D34" i="2"/>
  <c r="H34" i="2"/>
  <c r="L34" i="2"/>
  <c r="E35" i="2"/>
  <c r="I35" i="2"/>
  <c r="B36" i="2"/>
  <c r="F36" i="2"/>
  <c r="J36" i="2"/>
  <c r="I29" i="2"/>
  <c r="I33" i="2"/>
  <c r="G24" i="2"/>
  <c r="F29" i="2"/>
  <c r="E32" i="2"/>
  <c r="B33" i="2"/>
  <c r="J33" i="2"/>
  <c r="I36" i="2"/>
  <c r="D29" i="2"/>
  <c r="H29" i="2"/>
  <c r="L29" i="2"/>
  <c r="E30" i="2"/>
  <c r="I30" i="2"/>
  <c r="B31" i="2"/>
  <c r="F31" i="2"/>
  <c r="J31" i="2"/>
  <c r="C32" i="2"/>
  <c r="G32" i="2"/>
  <c r="K32" i="2"/>
  <c r="L33" i="2"/>
  <c r="M35" i="2" l="1"/>
  <c r="M31" i="2"/>
  <c r="M34" i="2"/>
  <c r="M30" i="2"/>
  <c r="M29" i="2"/>
  <c r="M36" i="2"/>
  <c r="M32" i="2"/>
</calcChain>
</file>

<file path=xl/sharedStrings.xml><?xml version="1.0" encoding="utf-8"?>
<sst xmlns="http://schemas.openxmlformats.org/spreadsheetml/2006/main" count="50" uniqueCount="28">
  <si>
    <t>Teacher Racial Breakdon</t>
  </si>
  <si>
    <t>Total Teachers: 21,967</t>
  </si>
  <si>
    <t>Last updated February 2021.</t>
  </si>
  <si>
    <t>https://www.cps.edu/about/stats-facts/</t>
  </si>
  <si>
    <t>Asian</t>
  </si>
  <si>
    <t>White</t>
  </si>
  <si>
    <t xml:space="preserve">Gender </t>
  </si>
  <si>
    <t xml:space="preserve">Male </t>
  </si>
  <si>
    <t xml:space="preserve">Female </t>
  </si>
  <si>
    <t xml:space="preserve">Race / Ethnicity </t>
  </si>
  <si>
    <t xml:space="preserve">American Ind / Alaska Native </t>
  </si>
  <si>
    <t xml:space="preserve">Asian </t>
  </si>
  <si>
    <t xml:space="preserve">Black / African American </t>
  </si>
  <si>
    <t xml:space="preserve">Hawaiian / Pacific Islander </t>
  </si>
  <si>
    <t xml:space="preserve">Hispanic / Latinx </t>
  </si>
  <si>
    <t xml:space="preserve">White </t>
  </si>
  <si>
    <t xml:space="preserve">Multi-racial </t>
  </si>
  <si>
    <t xml:space="preserve">Not Avail </t>
  </si>
  <si>
    <t>Average Age</t>
  </si>
  <si>
    <t>Total</t>
  </si>
  <si>
    <t>African-American</t>
  </si>
  <si>
    <t>Hawaiian/Pacific Islander</t>
  </si>
  <si>
    <t>Hispanic</t>
  </si>
  <si>
    <t>Native American</t>
  </si>
  <si>
    <t>Multi-Racial</t>
  </si>
  <si>
    <t>Unknown</t>
  </si>
  <si>
    <t>Demographics</t>
  </si>
  <si>
    <t>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</si>
</sst>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164" fontId="0" fillId="0" borderId="0" xfId="1" applyNumberFormat="1" applyFont="1"/>
    <xf numFmtId="165" fontId="7" fillId="0" borderId="0" xfId="1" applyNumberFormat="1" applyFont="1" applyAlignment="1"/>
    <xf numFmtId="165" fontId="0" fillId="0" borderId="0" xfId="1" applyNumberFormat="1" applyFont="1"/>
    <xf numFmtId="165" fontId="3" fillId="0" borderId="0" xfId="1" applyNumberFormat="1" applyFont="1"/>
    <xf numFmtId="165" fontId="8" fillId="0" borderId="0" xfId="1" applyNumberFormat="1" applyFont="1" applyAlignment="1"/>
    <xf numFmtId="9" fontId="0" fillId="0" borderId="0" xfId="2" applyFont="1"/>
    <xf numFmtId="0" fontId="6" fillId="0" borderId="0" xfId="0" applyFont="1" applyAlignment="1"/>
    <xf numFmtId="0" fontId="0" fillId="0" borderId="0" xfId="0" applyAlignment="1"/>
    <xf numFmtId="166" fontId="0" fillId="0" borderId="0" xfId="0" applyNumberFormat="1"/>
    <xf numFmtId="165" fontId="0" fillId="0" borderId="3" xfId="1" applyNumberFormat="1" applyFont="1" applyBorder="1"/>
    <xf numFmtId="0" fontId="0" fillId="0" borderId="4" xfId="0" applyBorder="1"/>
    <xf numFmtId="165" fontId="3" fillId="0" borderId="5" xfId="1" applyNumberFormat="1" applyFont="1" applyBorder="1"/>
    <xf numFmtId="0" fontId="0" fillId="0" borderId="6" xfId="0" applyBorder="1"/>
    <xf numFmtId="0" fontId="0" fillId="0" borderId="3" xfId="0" applyBorder="1"/>
    <xf numFmtId="166" fontId="0" fillId="0" borderId="4" xfId="0" applyNumberFormat="1" applyBorder="1"/>
    <xf numFmtId="0" fontId="0" fillId="0" borderId="5" xfId="0" applyBorder="1"/>
    <xf numFmtId="166" fontId="0" fillId="0" borderId="6" xfId="0" applyNumberFormat="1" applyBorder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8" xfId="1" applyNumberFormat="1" applyFont="1" applyBorder="1"/>
    <xf numFmtId="0" fontId="0" fillId="0" borderId="8" xfId="0" applyBorder="1"/>
    <xf numFmtId="165" fontId="8" fillId="0" borderId="8" xfId="1" applyNumberFormat="1" applyFont="1" applyBorder="1" applyAlignment="1"/>
    <xf numFmtId="165" fontId="0" fillId="0" borderId="8" xfId="1" applyNumberFormat="1" applyFont="1" applyBorder="1"/>
    <xf numFmtId="165" fontId="7" fillId="0" borderId="8" xfId="1" applyNumberFormat="1" applyFont="1" applyBorder="1" applyAlignment="1"/>
    <xf numFmtId="0" fontId="7" fillId="0" borderId="8" xfId="0" applyFont="1" applyBorder="1" applyAlignment="1"/>
    <xf numFmtId="9" fontId="0" fillId="0" borderId="8" xfId="2" applyFont="1" applyBorder="1"/>
    <xf numFmtId="166" fontId="0" fillId="0" borderId="8" xfId="2" applyNumberFormat="1" applyFont="1" applyBorder="1"/>
    <xf numFmtId="166" fontId="0" fillId="0" borderId="9" xfId="2" applyNumberFormat="1" applyFont="1" applyBorder="1"/>
    <xf numFmtId="166" fontId="2" fillId="0" borderId="8" xfId="2" applyNumberFormat="1" applyFont="1" applyBorder="1"/>
    <xf numFmtId="166" fontId="2" fillId="0" borderId="4" xfId="0" applyNumberFormat="1" applyFont="1" applyBorder="1"/>
    <xf numFmtId="165" fontId="9" fillId="0" borderId="8" xfId="1" applyNumberFormat="1" applyFont="1" applyBorder="1" applyAlignment="1"/>
    <xf numFmtId="165" fontId="2" fillId="0" borderId="3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63500</xdr:rowOff>
    </xdr:from>
    <xdr:to>
      <xdr:col>10</xdr:col>
      <xdr:colOff>317500</xdr:colOff>
      <xdr:row>40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AB18AE-62B6-6B45-8CB3-64A60100E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66700"/>
          <a:ext cx="8216900" cy="78994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9362-34BB-FE4D-BD77-1C93D32D9221}">
  <dimension ref="A1:B13"/>
  <sheetViews>
    <sheetView showGridLines="0" workbookViewId="0">
      <selection activeCell="A2" sqref="A2:B9"/>
    </sheetView>
  </sheetViews>
  <sheetFormatPr baseColWidth="10" defaultRowHeight="16" x14ac:dyDescent="0.2"/>
  <cols>
    <col min="1" max="1" width="27.5" bestFit="1" customWidth="1"/>
  </cols>
  <sheetData>
    <row r="1" spans="1:2" x14ac:dyDescent="0.2">
      <c r="A1" s="2" t="s">
        <v>0</v>
      </c>
    </row>
    <row r="2" spans="1:2" x14ac:dyDescent="0.2">
      <c r="A2" t="s">
        <v>20</v>
      </c>
      <c r="B2" s="14">
        <v>0.20899999999999999</v>
      </c>
    </row>
    <row r="3" spans="1:2" x14ac:dyDescent="0.2">
      <c r="A3" t="s">
        <v>4</v>
      </c>
      <c r="B3" s="14">
        <v>0.04</v>
      </c>
    </row>
    <row r="4" spans="1:2" x14ac:dyDescent="0.2">
      <c r="A4" t="s">
        <v>21</v>
      </c>
      <c r="B4" s="14">
        <v>0</v>
      </c>
    </row>
    <row r="5" spans="1:2" x14ac:dyDescent="0.2">
      <c r="A5" t="s">
        <v>22</v>
      </c>
      <c r="B5" s="14">
        <v>0.215</v>
      </c>
    </row>
    <row r="6" spans="1:2" x14ac:dyDescent="0.2">
      <c r="A6" t="s">
        <v>23</v>
      </c>
      <c r="B6" s="14">
        <v>3.0000000000000001E-3</v>
      </c>
    </row>
    <row r="7" spans="1:2" x14ac:dyDescent="0.2">
      <c r="A7" t="s">
        <v>5</v>
      </c>
      <c r="B7" s="14">
        <v>0.497</v>
      </c>
    </row>
    <row r="8" spans="1:2" x14ac:dyDescent="0.2">
      <c r="A8" t="s">
        <v>24</v>
      </c>
      <c r="B8" s="14">
        <v>1.4E-2</v>
      </c>
    </row>
    <row r="9" spans="1:2" x14ac:dyDescent="0.2">
      <c r="A9" t="s">
        <v>25</v>
      </c>
      <c r="B9" s="14">
        <v>2.1999999999999999E-2</v>
      </c>
    </row>
    <row r="10" spans="1:2" x14ac:dyDescent="0.2">
      <c r="A10" s="1" t="s">
        <v>1</v>
      </c>
    </row>
    <row r="12" spans="1:2" x14ac:dyDescent="0.2">
      <c r="A12" s="3" t="s">
        <v>2</v>
      </c>
    </row>
    <row r="13" spans="1:2" x14ac:dyDescent="0.2">
      <c r="A13" s="3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956C-C36B-D64C-982C-EBB31AC851DB}">
  <dimension ref="A1:Q37"/>
  <sheetViews>
    <sheetView showGridLines="0" workbookViewId="0">
      <selection activeCell="Q19" sqref="Q19"/>
    </sheetView>
  </sheetViews>
  <sheetFormatPr baseColWidth="10" defaultRowHeight="16" x14ac:dyDescent="0.2"/>
  <cols>
    <col min="1" max="1" width="23" bestFit="1" customWidth="1"/>
    <col min="15" max="15" width="22.33203125" bestFit="1" customWidth="1"/>
  </cols>
  <sheetData>
    <row r="1" spans="1:17" ht="17" thickBot="1" x14ac:dyDescent="0.25"/>
    <row r="2" spans="1:17" x14ac:dyDescent="0.2"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4" t="s">
        <v>27</v>
      </c>
    </row>
    <row r="3" spans="1:17" x14ac:dyDescent="0.2">
      <c r="A3" s="1" t="s">
        <v>18</v>
      </c>
      <c r="B3" s="6">
        <v>38.700000000000003</v>
      </c>
      <c r="C3" s="6">
        <v>39.799999999999997</v>
      </c>
      <c r="D3" s="6">
        <v>37</v>
      </c>
      <c r="E3" s="6">
        <v>37</v>
      </c>
      <c r="F3" s="6">
        <v>36.4</v>
      </c>
      <c r="G3" s="6">
        <v>37.700000000000003</v>
      </c>
      <c r="H3" s="6">
        <v>37.4</v>
      </c>
      <c r="I3" s="6">
        <v>38.299999999999997</v>
      </c>
      <c r="J3" s="6">
        <v>39.700000000000003</v>
      </c>
      <c r="K3" s="6">
        <v>40.299999999999997</v>
      </c>
      <c r="L3" s="6">
        <v>43.1</v>
      </c>
      <c r="M3" s="25"/>
    </row>
    <row r="4" spans="1:17" x14ac:dyDescent="0.2">
      <c r="B4" s="13"/>
      <c r="C4" s="13"/>
      <c r="D4" s="13"/>
      <c r="E4" s="13"/>
      <c r="F4" s="13"/>
      <c r="G4" s="13"/>
      <c r="H4" s="13"/>
      <c r="M4" s="26"/>
    </row>
    <row r="5" spans="1:17" x14ac:dyDescent="0.2">
      <c r="A5" s="12" t="s">
        <v>6</v>
      </c>
      <c r="B5" s="13"/>
      <c r="C5" s="13"/>
      <c r="D5" s="13"/>
      <c r="E5" s="13"/>
      <c r="F5" s="13"/>
      <c r="G5" s="13"/>
      <c r="H5" s="13"/>
      <c r="M5" s="26"/>
    </row>
    <row r="6" spans="1:17" x14ac:dyDescent="0.2">
      <c r="A6" s="4" t="s">
        <v>7</v>
      </c>
      <c r="B6" s="7">
        <v>340</v>
      </c>
      <c r="C6" s="7">
        <v>214</v>
      </c>
      <c r="D6" s="7">
        <v>145</v>
      </c>
      <c r="E6" s="7">
        <v>297</v>
      </c>
      <c r="F6" s="7">
        <v>156</v>
      </c>
      <c r="G6" s="7">
        <v>96</v>
      </c>
      <c r="H6" s="7">
        <v>65</v>
      </c>
      <c r="I6" s="7">
        <v>84</v>
      </c>
      <c r="J6" s="7">
        <v>32</v>
      </c>
      <c r="K6" s="7">
        <v>35</v>
      </c>
      <c r="L6" s="7">
        <v>12</v>
      </c>
      <c r="M6" s="27">
        <f>SUM(B6:L6)</f>
        <v>1476</v>
      </c>
    </row>
    <row r="7" spans="1:17" x14ac:dyDescent="0.2">
      <c r="A7" s="4" t="s">
        <v>8</v>
      </c>
      <c r="B7" s="7">
        <v>1177</v>
      </c>
      <c r="C7" s="7">
        <v>602</v>
      </c>
      <c r="D7" s="7">
        <v>332</v>
      </c>
      <c r="E7" s="7">
        <v>876</v>
      </c>
      <c r="F7" s="7">
        <v>366</v>
      </c>
      <c r="G7" s="7">
        <v>269</v>
      </c>
      <c r="H7" s="7">
        <v>202</v>
      </c>
      <c r="I7" s="7">
        <v>227</v>
      </c>
      <c r="J7" s="7">
        <v>82</v>
      </c>
      <c r="K7" s="7">
        <v>124</v>
      </c>
      <c r="L7" s="7">
        <v>39</v>
      </c>
      <c r="M7" s="27">
        <f>SUM(B7:L7)</f>
        <v>4296</v>
      </c>
    </row>
    <row r="8" spans="1:17" x14ac:dyDescent="0.2">
      <c r="A8" s="5" t="s">
        <v>19</v>
      </c>
      <c r="B8" s="10">
        <f>SUM(B6:B7)</f>
        <v>1517</v>
      </c>
      <c r="C8" s="10">
        <f t="shared" ref="C8:L8" si="0">SUM(C6:C7)</f>
        <v>816</v>
      </c>
      <c r="D8" s="10">
        <f t="shared" si="0"/>
        <v>477</v>
      </c>
      <c r="E8" s="10">
        <f t="shared" si="0"/>
        <v>1173</v>
      </c>
      <c r="F8" s="10">
        <f t="shared" si="0"/>
        <v>522</v>
      </c>
      <c r="G8" s="10">
        <f t="shared" si="0"/>
        <v>365</v>
      </c>
      <c r="H8" s="10">
        <f t="shared" si="0"/>
        <v>267</v>
      </c>
      <c r="I8" s="10">
        <f t="shared" si="0"/>
        <v>311</v>
      </c>
      <c r="J8" s="10">
        <f t="shared" si="0"/>
        <v>114</v>
      </c>
      <c r="K8" s="10">
        <f t="shared" si="0"/>
        <v>159</v>
      </c>
      <c r="L8" s="10">
        <f t="shared" si="0"/>
        <v>51</v>
      </c>
      <c r="M8" s="27">
        <f>SUM(B8:L8)</f>
        <v>5772</v>
      </c>
    </row>
    <row r="9" spans="1:17" ht="17" thickBot="1" x14ac:dyDescent="0.25">
      <c r="A9" s="40" t="s">
        <v>9</v>
      </c>
      <c r="B9" s="41"/>
      <c r="C9" s="41"/>
      <c r="D9" s="41"/>
      <c r="E9" s="41"/>
      <c r="F9" s="41"/>
      <c r="G9" s="41"/>
      <c r="H9" s="41"/>
      <c r="I9" s="8"/>
      <c r="J9" s="8"/>
      <c r="K9" s="8"/>
      <c r="L9" s="8"/>
      <c r="M9" s="28"/>
    </row>
    <row r="10" spans="1:17" x14ac:dyDescent="0.2">
      <c r="A10" s="40"/>
      <c r="B10" s="41"/>
      <c r="C10" s="41"/>
      <c r="D10" s="41"/>
      <c r="E10" s="41"/>
      <c r="F10" s="41"/>
      <c r="G10" s="41"/>
      <c r="H10" s="41"/>
      <c r="I10" s="7"/>
      <c r="J10" s="7"/>
      <c r="K10" s="7"/>
      <c r="L10" s="7"/>
      <c r="M10" s="29"/>
      <c r="O10" s="38" t="s">
        <v>26</v>
      </c>
      <c r="P10" s="39"/>
    </row>
    <row r="11" spans="1:17" x14ac:dyDescent="0.2">
      <c r="A11" s="4" t="s">
        <v>10</v>
      </c>
      <c r="B11" s="7">
        <v>2</v>
      </c>
      <c r="C11" s="7">
        <v>4</v>
      </c>
      <c r="D11" s="7">
        <v>5</v>
      </c>
      <c r="E11" s="7">
        <v>4</v>
      </c>
      <c r="F11" s="7">
        <v>5</v>
      </c>
      <c r="G11" s="7">
        <v>1</v>
      </c>
      <c r="H11" s="7">
        <v>0</v>
      </c>
      <c r="I11" s="7">
        <v>2</v>
      </c>
      <c r="J11" s="7">
        <v>0</v>
      </c>
      <c r="K11" s="7">
        <v>1</v>
      </c>
      <c r="L11" s="7">
        <v>0</v>
      </c>
      <c r="M11" s="27">
        <f t="shared" ref="M11:M19" si="1">SUM(B11:L11)</f>
        <v>24</v>
      </c>
      <c r="O11" s="15">
        <f>21967*P29</f>
        <v>65.900999999999996</v>
      </c>
      <c r="P11" s="16"/>
    </row>
    <row r="12" spans="1:17" x14ac:dyDescent="0.2">
      <c r="A12" s="4" t="s">
        <v>11</v>
      </c>
      <c r="B12" s="7">
        <v>28</v>
      </c>
      <c r="C12" s="7">
        <v>25</v>
      </c>
      <c r="D12" s="7">
        <v>21</v>
      </c>
      <c r="E12" s="7">
        <v>35</v>
      </c>
      <c r="F12" s="7">
        <v>25</v>
      </c>
      <c r="G12" s="7">
        <v>14</v>
      </c>
      <c r="H12" s="7">
        <v>12</v>
      </c>
      <c r="I12" s="7">
        <v>10</v>
      </c>
      <c r="J12" s="7">
        <v>6</v>
      </c>
      <c r="K12" s="7">
        <v>5</v>
      </c>
      <c r="L12" s="7">
        <v>1</v>
      </c>
      <c r="M12" s="27">
        <f t="shared" si="1"/>
        <v>182</v>
      </c>
      <c r="O12" s="15">
        <f t="shared" ref="O12:O18" si="2">21967*P30</f>
        <v>878.68000000000006</v>
      </c>
      <c r="P12" s="16"/>
    </row>
    <row r="13" spans="1:17" x14ac:dyDescent="0.2">
      <c r="A13" s="4" t="s">
        <v>12</v>
      </c>
      <c r="B13" s="7">
        <v>300</v>
      </c>
      <c r="C13" s="7">
        <v>252</v>
      </c>
      <c r="D13" s="7">
        <v>142</v>
      </c>
      <c r="E13" s="7">
        <v>333</v>
      </c>
      <c r="F13" s="7">
        <v>129</v>
      </c>
      <c r="G13" s="7">
        <v>96</v>
      </c>
      <c r="H13" s="7">
        <v>56</v>
      </c>
      <c r="I13" s="7">
        <v>72</v>
      </c>
      <c r="J13" s="7">
        <v>34</v>
      </c>
      <c r="K13" s="7">
        <v>27</v>
      </c>
      <c r="L13" s="7">
        <v>3</v>
      </c>
      <c r="M13" s="36">
        <f t="shared" si="1"/>
        <v>1444</v>
      </c>
      <c r="O13" s="37">
        <f t="shared" si="2"/>
        <v>4591.1030000000001</v>
      </c>
      <c r="P13" s="16"/>
      <c r="Q13">
        <f>M13/O13</f>
        <v>0.31452136883010468</v>
      </c>
    </row>
    <row r="14" spans="1:17" x14ac:dyDescent="0.2">
      <c r="A14" s="4" t="s">
        <v>13</v>
      </c>
      <c r="B14" s="7">
        <v>1</v>
      </c>
      <c r="C14" s="7">
        <v>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27">
        <f t="shared" si="1"/>
        <v>4</v>
      </c>
      <c r="O14" s="15">
        <f t="shared" si="2"/>
        <v>0</v>
      </c>
      <c r="P14" s="16"/>
    </row>
    <row r="15" spans="1:17" x14ac:dyDescent="0.2">
      <c r="A15" s="4" t="s">
        <v>14</v>
      </c>
      <c r="B15" s="7">
        <v>140</v>
      </c>
      <c r="C15" s="7">
        <v>116</v>
      </c>
      <c r="D15" s="7">
        <v>70</v>
      </c>
      <c r="E15" s="7">
        <v>166</v>
      </c>
      <c r="F15" s="7">
        <v>81</v>
      </c>
      <c r="G15" s="7">
        <v>49</v>
      </c>
      <c r="H15" s="7">
        <v>28</v>
      </c>
      <c r="I15" s="7">
        <v>53</v>
      </c>
      <c r="J15" s="7">
        <v>16</v>
      </c>
      <c r="K15" s="7">
        <v>22</v>
      </c>
      <c r="L15" s="7">
        <v>10</v>
      </c>
      <c r="M15" s="27">
        <f t="shared" si="1"/>
        <v>751</v>
      </c>
      <c r="O15" s="15">
        <f t="shared" si="2"/>
        <v>4722.9049999999997</v>
      </c>
      <c r="P15" s="16"/>
    </row>
    <row r="16" spans="1:17" x14ac:dyDescent="0.2">
      <c r="A16" s="4" t="s">
        <v>15</v>
      </c>
      <c r="B16" s="7">
        <v>367</v>
      </c>
      <c r="C16" s="7">
        <v>335</v>
      </c>
      <c r="D16" s="7">
        <v>220</v>
      </c>
      <c r="E16" s="7">
        <v>593</v>
      </c>
      <c r="F16" s="7">
        <v>265</v>
      </c>
      <c r="G16" s="7">
        <v>190</v>
      </c>
      <c r="H16" s="7">
        <v>157</v>
      </c>
      <c r="I16" s="7">
        <v>161</v>
      </c>
      <c r="J16" s="7">
        <v>56</v>
      </c>
      <c r="K16" s="7">
        <v>94</v>
      </c>
      <c r="L16" s="7">
        <v>33</v>
      </c>
      <c r="M16" s="27">
        <f t="shared" si="1"/>
        <v>2471</v>
      </c>
      <c r="O16" s="15">
        <f t="shared" si="2"/>
        <v>10917.599</v>
      </c>
      <c r="P16" s="16"/>
    </row>
    <row r="17" spans="1:17" x14ac:dyDescent="0.2">
      <c r="A17" s="4" t="s">
        <v>16</v>
      </c>
      <c r="B17" s="7">
        <v>24</v>
      </c>
      <c r="C17" s="7">
        <v>14</v>
      </c>
      <c r="D17" s="7">
        <v>11</v>
      </c>
      <c r="E17" s="7">
        <v>26</v>
      </c>
      <c r="F17" s="7">
        <v>7</v>
      </c>
      <c r="G17" s="7">
        <v>7</v>
      </c>
      <c r="H17" s="7">
        <v>11</v>
      </c>
      <c r="I17" s="7">
        <v>6</v>
      </c>
      <c r="J17" s="7">
        <v>2</v>
      </c>
      <c r="K17" s="7">
        <v>0</v>
      </c>
      <c r="L17" s="7">
        <v>2</v>
      </c>
      <c r="M17" s="27">
        <f t="shared" si="1"/>
        <v>110</v>
      </c>
      <c r="O17" s="15">
        <f t="shared" si="2"/>
        <v>307.53800000000001</v>
      </c>
      <c r="P17" s="16"/>
    </row>
    <row r="18" spans="1:17" x14ac:dyDescent="0.2">
      <c r="A18" s="4" t="s">
        <v>17</v>
      </c>
      <c r="B18" s="7">
        <v>655</v>
      </c>
      <c r="C18" s="7">
        <v>67</v>
      </c>
      <c r="D18" s="7">
        <v>8</v>
      </c>
      <c r="E18" s="7">
        <v>16</v>
      </c>
      <c r="F18" s="7">
        <v>10</v>
      </c>
      <c r="G18" s="7">
        <v>8</v>
      </c>
      <c r="H18" s="7">
        <v>3</v>
      </c>
      <c r="I18" s="7">
        <v>7</v>
      </c>
      <c r="J18" s="7">
        <v>0</v>
      </c>
      <c r="K18" s="7">
        <v>10</v>
      </c>
      <c r="L18" s="7">
        <v>2</v>
      </c>
      <c r="M18" s="27">
        <f t="shared" si="1"/>
        <v>786</v>
      </c>
      <c r="O18" s="15">
        <f t="shared" si="2"/>
        <v>483.27399999999994</v>
      </c>
      <c r="P18" s="16"/>
    </row>
    <row r="19" spans="1:17" ht="17" thickBot="1" x14ac:dyDescent="0.25">
      <c r="A19" s="5" t="s">
        <v>19</v>
      </c>
      <c r="B19" s="9">
        <f>SUM(B11:B18)</f>
        <v>1517</v>
      </c>
      <c r="C19" s="9">
        <f t="shared" ref="C19:L19" si="3">SUM(C11:C18)</f>
        <v>816</v>
      </c>
      <c r="D19" s="9">
        <f t="shared" si="3"/>
        <v>477</v>
      </c>
      <c r="E19" s="9">
        <f t="shared" si="3"/>
        <v>1173</v>
      </c>
      <c r="F19" s="9">
        <f t="shared" si="3"/>
        <v>522</v>
      </c>
      <c r="G19" s="9">
        <f t="shared" si="3"/>
        <v>365</v>
      </c>
      <c r="H19" s="9">
        <f t="shared" si="3"/>
        <v>267</v>
      </c>
      <c r="I19" s="9">
        <f t="shared" si="3"/>
        <v>311</v>
      </c>
      <c r="J19" s="9">
        <f t="shared" si="3"/>
        <v>114</v>
      </c>
      <c r="K19" s="9">
        <f t="shared" si="3"/>
        <v>159</v>
      </c>
      <c r="L19" s="9">
        <f t="shared" si="3"/>
        <v>51</v>
      </c>
      <c r="M19" s="27">
        <f t="shared" si="1"/>
        <v>5772</v>
      </c>
      <c r="O19" s="17">
        <f>SUM(O11:O18)</f>
        <v>21967.000000000004</v>
      </c>
      <c r="P19" s="18"/>
      <c r="Q19">
        <f>M19/O19</f>
        <v>0.2627577730231711</v>
      </c>
    </row>
    <row r="20" spans="1:17" x14ac:dyDescent="0.2">
      <c r="A20" s="4"/>
      <c r="M20" s="26"/>
    </row>
    <row r="21" spans="1:17" x14ac:dyDescent="0.2">
      <c r="M21" s="26"/>
    </row>
    <row r="22" spans="1:17" x14ac:dyDescent="0.2">
      <c r="A22" s="40" t="s">
        <v>6</v>
      </c>
      <c r="M22" s="26"/>
    </row>
    <row r="23" spans="1:17" x14ac:dyDescent="0.2">
      <c r="A23" s="40"/>
      <c r="I23" s="4"/>
      <c r="J23" s="4"/>
      <c r="K23" s="4"/>
      <c r="L23" s="4"/>
      <c r="M23" s="30"/>
    </row>
    <row r="24" spans="1:17" x14ac:dyDescent="0.2">
      <c r="A24" s="4" t="s">
        <v>7</v>
      </c>
      <c r="B24" s="11">
        <f>B6/B$8</f>
        <v>0.22412656558998023</v>
      </c>
      <c r="C24" s="11">
        <f t="shared" ref="C24:L24" si="4">C6/C$8</f>
        <v>0.26225490196078433</v>
      </c>
      <c r="D24" s="11">
        <f t="shared" si="4"/>
        <v>0.30398322851153042</v>
      </c>
      <c r="E24" s="11">
        <f t="shared" si="4"/>
        <v>0.25319693094629159</v>
      </c>
      <c r="F24" s="11">
        <f t="shared" si="4"/>
        <v>0.2988505747126437</v>
      </c>
      <c r="G24" s="11">
        <f t="shared" si="4"/>
        <v>0.26301369863013696</v>
      </c>
      <c r="H24" s="11">
        <f t="shared" si="4"/>
        <v>0.24344569288389514</v>
      </c>
      <c r="I24" s="11">
        <f t="shared" si="4"/>
        <v>0.27009646302250806</v>
      </c>
      <c r="J24" s="11">
        <f t="shared" si="4"/>
        <v>0.2807017543859649</v>
      </c>
      <c r="K24" s="11">
        <f t="shared" si="4"/>
        <v>0.22012578616352202</v>
      </c>
      <c r="L24" s="11">
        <f t="shared" si="4"/>
        <v>0.23529411764705882</v>
      </c>
      <c r="M24" s="31">
        <f t="shared" ref="M24" si="5">M6/M$8</f>
        <v>0.25571725571725573</v>
      </c>
    </row>
    <row r="25" spans="1:17" x14ac:dyDescent="0.2">
      <c r="A25" s="4" t="s">
        <v>8</v>
      </c>
      <c r="B25" s="11">
        <f>B7/B$8</f>
        <v>0.77587343441001977</v>
      </c>
      <c r="C25" s="11">
        <f t="shared" ref="C25:L25" si="6">C7/C$8</f>
        <v>0.73774509803921573</v>
      </c>
      <c r="D25" s="11">
        <f t="shared" si="6"/>
        <v>0.69601677148846963</v>
      </c>
      <c r="E25" s="11">
        <f t="shared" si="6"/>
        <v>0.74680306905370841</v>
      </c>
      <c r="F25" s="11">
        <f t="shared" si="6"/>
        <v>0.70114942528735635</v>
      </c>
      <c r="G25" s="11">
        <f t="shared" si="6"/>
        <v>0.73698630136986298</v>
      </c>
      <c r="H25" s="11">
        <f t="shared" si="6"/>
        <v>0.75655430711610483</v>
      </c>
      <c r="I25" s="11">
        <f t="shared" si="6"/>
        <v>0.729903536977492</v>
      </c>
      <c r="J25" s="11">
        <f t="shared" si="6"/>
        <v>0.7192982456140351</v>
      </c>
      <c r="K25" s="11">
        <f t="shared" si="6"/>
        <v>0.77987421383647804</v>
      </c>
      <c r="L25" s="11">
        <f t="shared" si="6"/>
        <v>0.76470588235294112</v>
      </c>
      <c r="M25" s="31">
        <f t="shared" ref="M25" si="7">M7/M$8</f>
        <v>0.74428274428274432</v>
      </c>
    </row>
    <row r="26" spans="1:17" x14ac:dyDescent="0.2">
      <c r="A26" s="5"/>
      <c r="M26" s="26"/>
    </row>
    <row r="27" spans="1:17" ht="17" thickBot="1" x14ac:dyDescent="0.25">
      <c r="A27" s="40" t="s">
        <v>9</v>
      </c>
      <c r="M27" s="26"/>
    </row>
    <row r="28" spans="1:17" x14ac:dyDescent="0.2">
      <c r="A28" s="40"/>
      <c r="M28" s="26"/>
      <c r="O28" s="38" t="s">
        <v>26</v>
      </c>
      <c r="P28" s="39"/>
    </row>
    <row r="29" spans="1:17" x14ac:dyDescent="0.2">
      <c r="A29" s="4" t="s">
        <v>10</v>
      </c>
      <c r="B29" s="11">
        <f>B11/B$19</f>
        <v>1.3183915622940012E-3</v>
      </c>
      <c r="C29" s="11">
        <f t="shared" ref="C29:L29" si="8">C11/C$19</f>
        <v>4.9019607843137254E-3</v>
      </c>
      <c r="D29" s="11">
        <f t="shared" si="8"/>
        <v>1.0482180293501049E-2</v>
      </c>
      <c r="E29" s="11">
        <f t="shared" si="8"/>
        <v>3.4100596760443308E-3</v>
      </c>
      <c r="F29" s="11">
        <f t="shared" si="8"/>
        <v>9.5785440613026813E-3</v>
      </c>
      <c r="G29" s="11">
        <f t="shared" si="8"/>
        <v>2.7397260273972603E-3</v>
      </c>
      <c r="H29" s="11">
        <f t="shared" si="8"/>
        <v>0</v>
      </c>
      <c r="I29" s="11">
        <f t="shared" si="8"/>
        <v>6.4308681672025723E-3</v>
      </c>
      <c r="J29" s="11">
        <f t="shared" si="8"/>
        <v>0</v>
      </c>
      <c r="K29" s="11">
        <f t="shared" si="8"/>
        <v>6.2893081761006293E-3</v>
      </c>
      <c r="L29" s="11">
        <f t="shared" si="8"/>
        <v>0</v>
      </c>
      <c r="M29" s="32">
        <f t="shared" ref="M29" si="9">M11/M$19</f>
        <v>4.1580041580041582E-3</v>
      </c>
      <c r="O29" s="19" t="s">
        <v>23</v>
      </c>
      <c r="P29" s="20">
        <v>3.0000000000000001E-3</v>
      </c>
    </row>
    <row r="30" spans="1:17" x14ac:dyDescent="0.2">
      <c r="A30" s="4" t="s">
        <v>11</v>
      </c>
      <c r="B30" s="11">
        <f t="shared" ref="B30:L30" si="10">B12/B$19</f>
        <v>1.845748187211602E-2</v>
      </c>
      <c r="C30" s="11">
        <f t="shared" si="10"/>
        <v>3.0637254901960783E-2</v>
      </c>
      <c r="D30" s="11">
        <f t="shared" si="10"/>
        <v>4.40251572327044E-2</v>
      </c>
      <c r="E30" s="11">
        <f t="shared" si="10"/>
        <v>2.9838022165387893E-2</v>
      </c>
      <c r="F30" s="11">
        <f t="shared" si="10"/>
        <v>4.7892720306513412E-2</v>
      </c>
      <c r="G30" s="11">
        <f t="shared" si="10"/>
        <v>3.8356164383561646E-2</v>
      </c>
      <c r="H30" s="11">
        <f t="shared" si="10"/>
        <v>4.49438202247191E-2</v>
      </c>
      <c r="I30" s="11">
        <f t="shared" si="10"/>
        <v>3.215434083601286E-2</v>
      </c>
      <c r="J30" s="11">
        <f t="shared" si="10"/>
        <v>5.2631578947368418E-2</v>
      </c>
      <c r="K30" s="11">
        <f t="shared" si="10"/>
        <v>3.1446540880503145E-2</v>
      </c>
      <c r="L30" s="11">
        <f t="shared" si="10"/>
        <v>1.9607843137254902E-2</v>
      </c>
      <c r="M30" s="32">
        <f t="shared" ref="M30" si="11">M12/M$19</f>
        <v>3.1531531531531529E-2</v>
      </c>
      <c r="O30" s="19" t="s">
        <v>4</v>
      </c>
      <c r="P30" s="20">
        <v>0.04</v>
      </c>
    </row>
    <row r="31" spans="1:17" x14ac:dyDescent="0.2">
      <c r="A31" s="4" t="s">
        <v>12</v>
      </c>
      <c r="B31" s="11">
        <f t="shared" ref="B31:L31" si="12">B13/B$19</f>
        <v>0.19775873434410018</v>
      </c>
      <c r="C31" s="11">
        <f t="shared" si="12"/>
        <v>0.30882352941176472</v>
      </c>
      <c r="D31" s="11">
        <f t="shared" si="12"/>
        <v>0.2976939203354298</v>
      </c>
      <c r="E31" s="11">
        <f t="shared" si="12"/>
        <v>0.28388746803069054</v>
      </c>
      <c r="F31" s="11">
        <f t="shared" si="12"/>
        <v>0.2471264367816092</v>
      </c>
      <c r="G31" s="11">
        <f t="shared" si="12"/>
        <v>0.26301369863013696</v>
      </c>
      <c r="H31" s="11">
        <f t="shared" si="12"/>
        <v>0.20973782771535582</v>
      </c>
      <c r="I31" s="11">
        <f t="shared" si="12"/>
        <v>0.23151125401929259</v>
      </c>
      <c r="J31" s="11">
        <f t="shared" si="12"/>
        <v>0.2982456140350877</v>
      </c>
      <c r="K31" s="11">
        <f t="shared" si="12"/>
        <v>0.16981132075471697</v>
      </c>
      <c r="L31" s="11">
        <f t="shared" si="12"/>
        <v>5.8823529411764705E-2</v>
      </c>
      <c r="M31" s="34">
        <f t="shared" ref="M31" si="13">M13/M$19</f>
        <v>0.25017325017325015</v>
      </c>
      <c r="O31" s="19" t="s">
        <v>20</v>
      </c>
      <c r="P31" s="35">
        <v>0.20899999999999999</v>
      </c>
    </row>
    <row r="32" spans="1:17" x14ac:dyDescent="0.2">
      <c r="A32" s="4" t="s">
        <v>13</v>
      </c>
      <c r="B32" s="11">
        <f t="shared" ref="B32:L32" si="14">B14/B$19</f>
        <v>6.5919578114700061E-4</v>
      </c>
      <c r="C32" s="11">
        <f t="shared" si="14"/>
        <v>3.6764705882352941E-3</v>
      </c>
      <c r="D32" s="11">
        <f t="shared" si="14"/>
        <v>0</v>
      </c>
      <c r="E32" s="11">
        <f t="shared" si="14"/>
        <v>0</v>
      </c>
      <c r="F32" s="11">
        <f t="shared" si="14"/>
        <v>0</v>
      </c>
      <c r="G32" s="11">
        <f t="shared" si="14"/>
        <v>0</v>
      </c>
      <c r="H32" s="11">
        <f t="shared" si="14"/>
        <v>0</v>
      </c>
      <c r="I32" s="11">
        <f t="shared" si="14"/>
        <v>0</v>
      </c>
      <c r="J32" s="11">
        <f t="shared" si="14"/>
        <v>0</v>
      </c>
      <c r="K32" s="11">
        <f t="shared" si="14"/>
        <v>0</v>
      </c>
      <c r="L32" s="11">
        <f t="shared" si="14"/>
        <v>0</v>
      </c>
      <c r="M32" s="32">
        <f t="shared" ref="M32" si="15">M14/M$19</f>
        <v>6.93000693000693E-4</v>
      </c>
      <c r="O32" s="19" t="s">
        <v>21</v>
      </c>
      <c r="P32" s="20">
        <v>0</v>
      </c>
    </row>
    <row r="33" spans="1:16" x14ac:dyDescent="0.2">
      <c r="A33" s="4" t="s">
        <v>14</v>
      </c>
      <c r="B33" s="11">
        <f t="shared" ref="B33:L33" si="16">B15/B$19</f>
        <v>9.2287409360580094E-2</v>
      </c>
      <c r="C33" s="11">
        <f t="shared" si="16"/>
        <v>0.14215686274509803</v>
      </c>
      <c r="D33" s="11">
        <f t="shared" si="16"/>
        <v>0.14675052410901468</v>
      </c>
      <c r="E33" s="11">
        <f t="shared" si="16"/>
        <v>0.14151747655583974</v>
      </c>
      <c r="F33" s="11">
        <f t="shared" si="16"/>
        <v>0.15517241379310345</v>
      </c>
      <c r="G33" s="11">
        <f t="shared" si="16"/>
        <v>0.13424657534246576</v>
      </c>
      <c r="H33" s="11">
        <f t="shared" si="16"/>
        <v>0.10486891385767791</v>
      </c>
      <c r="I33" s="11">
        <f t="shared" si="16"/>
        <v>0.17041800643086816</v>
      </c>
      <c r="J33" s="11">
        <f t="shared" si="16"/>
        <v>0.14035087719298245</v>
      </c>
      <c r="K33" s="11">
        <f t="shared" si="16"/>
        <v>0.13836477987421383</v>
      </c>
      <c r="L33" s="11">
        <f t="shared" si="16"/>
        <v>0.19607843137254902</v>
      </c>
      <c r="M33" s="32">
        <f t="shared" ref="M33" si="17">M15/M$19</f>
        <v>0.13011088011088012</v>
      </c>
      <c r="O33" s="19" t="s">
        <v>22</v>
      </c>
      <c r="P33" s="20">
        <v>0.215</v>
      </c>
    </row>
    <row r="34" spans="1:16" x14ac:dyDescent="0.2">
      <c r="A34" s="4" t="s">
        <v>15</v>
      </c>
      <c r="B34" s="11">
        <f t="shared" ref="B34:L34" si="18">B16/B$19</f>
        <v>0.24192485168094924</v>
      </c>
      <c r="C34" s="11">
        <f t="shared" si="18"/>
        <v>0.41053921568627449</v>
      </c>
      <c r="D34" s="11">
        <f t="shared" si="18"/>
        <v>0.46121593291404611</v>
      </c>
      <c r="E34" s="11">
        <f t="shared" si="18"/>
        <v>0.505541346973572</v>
      </c>
      <c r="F34" s="11">
        <f t="shared" si="18"/>
        <v>0.5076628352490421</v>
      </c>
      <c r="G34" s="11">
        <f t="shared" si="18"/>
        <v>0.52054794520547942</v>
      </c>
      <c r="H34" s="11">
        <f t="shared" si="18"/>
        <v>0.58801498127340823</v>
      </c>
      <c r="I34" s="11">
        <f t="shared" si="18"/>
        <v>0.51768488745980712</v>
      </c>
      <c r="J34" s="11">
        <f t="shared" si="18"/>
        <v>0.49122807017543857</v>
      </c>
      <c r="K34" s="11">
        <f t="shared" si="18"/>
        <v>0.5911949685534591</v>
      </c>
      <c r="L34" s="11">
        <f t="shared" si="18"/>
        <v>0.6470588235294118</v>
      </c>
      <c r="M34" s="32">
        <f t="shared" ref="M34" si="19">M16/M$19</f>
        <v>0.42810117810117809</v>
      </c>
      <c r="O34" s="19" t="s">
        <v>5</v>
      </c>
      <c r="P34" s="20">
        <v>0.497</v>
      </c>
    </row>
    <row r="35" spans="1:16" x14ac:dyDescent="0.2">
      <c r="A35" s="4" t="s">
        <v>16</v>
      </c>
      <c r="B35" s="11">
        <f t="shared" ref="B35:L35" si="20">B17/B$19</f>
        <v>1.5820698747528016E-2</v>
      </c>
      <c r="C35" s="11">
        <f t="shared" si="20"/>
        <v>1.7156862745098041E-2</v>
      </c>
      <c r="D35" s="11">
        <f t="shared" si="20"/>
        <v>2.3060796645702306E-2</v>
      </c>
      <c r="E35" s="11">
        <f t="shared" si="20"/>
        <v>2.2165387894288149E-2</v>
      </c>
      <c r="F35" s="11">
        <f t="shared" si="20"/>
        <v>1.3409961685823755E-2</v>
      </c>
      <c r="G35" s="11">
        <f t="shared" si="20"/>
        <v>1.9178082191780823E-2</v>
      </c>
      <c r="H35" s="11">
        <f t="shared" si="20"/>
        <v>4.1198501872659173E-2</v>
      </c>
      <c r="I35" s="11">
        <f t="shared" si="20"/>
        <v>1.9292604501607719E-2</v>
      </c>
      <c r="J35" s="11">
        <f t="shared" si="20"/>
        <v>1.7543859649122806E-2</v>
      </c>
      <c r="K35" s="11">
        <f t="shared" si="20"/>
        <v>0</v>
      </c>
      <c r="L35" s="11">
        <f t="shared" si="20"/>
        <v>3.9215686274509803E-2</v>
      </c>
      <c r="M35" s="32">
        <f t="shared" ref="M35" si="21">M17/M$19</f>
        <v>1.9057519057519057E-2</v>
      </c>
      <c r="O35" s="19" t="s">
        <v>24</v>
      </c>
      <c r="P35" s="20">
        <v>1.4E-2</v>
      </c>
    </row>
    <row r="36" spans="1:16" ht="17" thickBot="1" x14ac:dyDescent="0.25">
      <c r="A36" s="4" t="s">
        <v>17</v>
      </c>
      <c r="B36" s="11">
        <f t="shared" ref="B36:L36" si="22">B18/B$19</f>
        <v>0.43177323665128542</v>
      </c>
      <c r="C36" s="11">
        <f t="shared" si="22"/>
        <v>8.2107843137254902E-2</v>
      </c>
      <c r="D36" s="11">
        <f t="shared" si="22"/>
        <v>1.6771488469601678E-2</v>
      </c>
      <c r="E36" s="11">
        <f t="shared" si="22"/>
        <v>1.3640238704177323E-2</v>
      </c>
      <c r="F36" s="11">
        <f t="shared" si="22"/>
        <v>1.9157088122605363E-2</v>
      </c>
      <c r="G36" s="11">
        <f t="shared" si="22"/>
        <v>2.1917808219178082E-2</v>
      </c>
      <c r="H36" s="11">
        <f t="shared" si="22"/>
        <v>1.1235955056179775E-2</v>
      </c>
      <c r="I36" s="11">
        <f t="shared" si="22"/>
        <v>2.2508038585209004E-2</v>
      </c>
      <c r="J36" s="11">
        <f t="shared" si="22"/>
        <v>0</v>
      </c>
      <c r="K36" s="11">
        <f t="shared" si="22"/>
        <v>6.2893081761006289E-2</v>
      </c>
      <c r="L36" s="11">
        <f t="shared" si="22"/>
        <v>3.9215686274509803E-2</v>
      </c>
      <c r="M36" s="33">
        <f t="shared" ref="M36" si="23">M18/M$19</f>
        <v>0.13617463617463618</v>
      </c>
      <c r="O36" s="21" t="s">
        <v>25</v>
      </c>
      <c r="P36" s="22">
        <v>2.1999999999999999E-2</v>
      </c>
    </row>
    <row r="37" spans="1:16" x14ac:dyDescent="0.2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</sheetData>
  <mergeCells count="12">
    <mergeCell ref="O28:P28"/>
    <mergeCell ref="O10:P10"/>
    <mergeCell ref="A22:A23"/>
    <mergeCell ref="A27:A2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AE5E0-004A-324A-8912-26D7614F1C15}">
  <dimension ref="A1"/>
  <sheetViews>
    <sheetView showGridLines="0" tabSelected="1" workbookViewId="0">
      <selection activeCell="M8" sqref="M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Demographics</vt:lpstr>
      <vt:lpstr>Terminations</vt:lpstr>
      <vt:lpstr>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Reyes</dc:creator>
  <cp:lastModifiedBy>Juan C. Reyes</cp:lastModifiedBy>
  <dcterms:created xsi:type="dcterms:W3CDTF">2021-02-13T07:43:47Z</dcterms:created>
  <dcterms:modified xsi:type="dcterms:W3CDTF">2021-02-13T18:38:49Z</dcterms:modified>
</cp:coreProperties>
</file>